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0760" windowHeight="10035" activeTab="1"/>
  </bookViews>
  <sheets>
    <sheet name="PVP" sheetId="1" r:id="rId1"/>
    <sheet name="Plantilla" sheetId="2" r:id="rId2"/>
    <sheet name="AYUDA" sheetId="3" r:id="rId3"/>
  </sheets>
  <definedNames>
    <definedName name="_xlfn.IFERROR" hidden="1">#NAME?</definedName>
    <definedName name="_xlnm.Print_Titles" localSheetId="0">'PVP'!$A:$C,'PVP'!$1:$1</definedName>
    <definedName name="rcAguas">'PVP'!$AC$2:$AC$10</definedName>
    <definedName name="rcAperitivos">'PVP'!$AK$2:$AK$4</definedName>
    <definedName name="rcCafés">'PVP'!$AS$2:$AS$3</definedName>
    <definedName name="rcCavas">'PVP'!$Q$2:$Q$4</definedName>
    <definedName name="rcCervezas">'PVP'!$AG$2:$AG$11</definedName>
    <definedName name="rcLicores">'PVP'!$U$2:$U$14</definedName>
    <definedName name="rcPuros">'PVP'!$Y$2:$Y$3</definedName>
    <definedName name="rcSidras">'PVP'!$M$2:$M$9</definedName>
    <definedName name="rcVarios">'PVP'!$AO$2:$AO$7</definedName>
    <definedName name="rcVinosTamañosEspeciales">'PVP'!$I$2</definedName>
    <definedName name="rcVinosTintos">'PVP'!$E$2:$E$10</definedName>
    <definedName name="xAguas">'PVP'!$AC$1</definedName>
    <definedName name="xAperitivos">'PVP'!$AK$1</definedName>
    <definedName name="xCAFE">'PVP'!$AS$1</definedName>
    <definedName name="xCavas">'PVP'!$Q$1</definedName>
    <definedName name="xCervezas">'PVP'!$AG$1</definedName>
    <definedName name="xLicores">'PVP'!$U$1</definedName>
    <definedName name="xPuros">'PVP'!$Y$1</definedName>
    <definedName name="xSidras">'PVP'!$M$1</definedName>
    <definedName name="xVarios">'PVP'!$AO$1</definedName>
    <definedName name="xVinosTamañosEspeciales">'PVP'!$I$1</definedName>
    <definedName name="xVinosTintos">'PVP'!$E$1</definedName>
  </definedNames>
  <calcPr fullCalcOnLoad="1"/>
</workbook>
</file>

<file path=xl/comments3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<sst xmlns="http://schemas.openxmlformats.org/spreadsheetml/2006/main" count="221" uniqueCount="116">
  <si>
    <t>Vinos TINTOS</t>
  </si>
  <si>
    <t>PVP</t>
  </si>
  <si>
    <t>Orden</t>
  </si>
  <si>
    <t>Sidra, Blanco, Rosado</t>
  </si>
  <si>
    <t>CAVAS y CHAMPAGNES</t>
  </si>
  <si>
    <t>LICORES</t>
  </si>
  <si>
    <t>PUROS</t>
  </si>
  <si>
    <t>AGUAS Y REFRESCOS</t>
  </si>
  <si>
    <t>CERVEZAS</t>
  </si>
  <si>
    <t>APERITIVOS</t>
  </si>
  <si>
    <t>CANT.</t>
  </si>
  <si>
    <t>ARTICULO</t>
  </si>
  <si>
    <t>PRECIO</t>
  </si>
  <si>
    <t>TOTAL</t>
  </si>
  <si>
    <t>VINO TINTO</t>
  </si>
  <si>
    <t>COMIDA</t>
  </si>
  <si>
    <t>MERIENDA</t>
  </si>
  <si>
    <t>CENA</t>
  </si>
  <si>
    <t>AGUA Y REFRESCOS</t>
  </si>
  <si>
    <t>NOMBRE:</t>
  </si>
  <si>
    <t>APELLIDOS:</t>
  </si>
  <si>
    <t>FECHA:</t>
  </si>
  <si>
    <t>TELEFONO:</t>
  </si>
  <si>
    <t>Indica con una X</t>
  </si>
  <si>
    <t>Cosechero (D.O. Rioja)</t>
  </si>
  <si>
    <t>U.N. Crianza</t>
  </si>
  <si>
    <t>FAUSTINO CRIANZA</t>
  </si>
  <si>
    <t>U.N. MERLOT</t>
  </si>
  <si>
    <t>U.N. SYRAH</t>
  </si>
  <si>
    <t>VALTUELLE BIERZO</t>
  </si>
  <si>
    <t>VIÑA SASTRE (D.O. RIBERA DE DUERO)</t>
  </si>
  <si>
    <t>BARON DE LEY RESERVA (D.O. RIOJA)</t>
  </si>
  <si>
    <t>REMELLURI RESERVA (D.O. RIOJA)</t>
  </si>
  <si>
    <t>BLANCO DE MESA</t>
  </si>
  <si>
    <t>SIDRA ETXEBERRIA</t>
  </si>
  <si>
    <t>Shaya Verdejo</t>
  </si>
  <si>
    <t>SIDRA ZELAIA</t>
  </si>
  <si>
    <t>LAMBRUSCO</t>
  </si>
  <si>
    <t>FORTIUS CLARETE</t>
  </si>
  <si>
    <t>TXAKOLI TXOMIN ETXANIZ</t>
  </si>
  <si>
    <t>U.N. BLANCO</t>
  </si>
  <si>
    <t>ROSLY</t>
  </si>
  <si>
    <t>FARIAS</t>
  </si>
  <si>
    <t>AGUARDIENTE BLANCO</t>
  </si>
  <si>
    <t>AGUARDIENTE HIERBAS</t>
  </si>
  <si>
    <t>GINEBRA</t>
  </si>
  <si>
    <t>COINTREAU</t>
  </si>
  <si>
    <t>BAILEYS</t>
  </si>
  <si>
    <t>ABSOLUTE</t>
  </si>
  <si>
    <t>PATXARAN ETXEKO</t>
  </si>
  <si>
    <t>PATZARAN ZOKO</t>
  </si>
  <si>
    <t>TORRES 10</t>
  </si>
  <si>
    <t>RON</t>
  </si>
  <si>
    <t>WHISKY ESCOCES 5 AÑOS</t>
  </si>
  <si>
    <t>WHISKY CHIVAS</t>
  </si>
  <si>
    <t>WHISKY CARDHU</t>
  </si>
  <si>
    <t>MISTINGUETT</t>
  </si>
  <si>
    <t>ANNA DE CODORNIU</t>
  </si>
  <si>
    <t>RECAREDO GRAN RESERVA</t>
  </si>
  <si>
    <t>AGUA SIN GAS 0,5L</t>
  </si>
  <si>
    <t>AGUA SIN GAS 1,5L</t>
  </si>
  <si>
    <t>AGUA CON GAS 0,5L</t>
  </si>
  <si>
    <t>AGUA CON GAS 1L</t>
  </si>
  <si>
    <t>KAS LATA</t>
  </si>
  <si>
    <t>GASEOSA</t>
  </si>
  <si>
    <t>AGUA VICHY 0,5</t>
  </si>
  <si>
    <t>COCA COLA LATA</t>
  </si>
  <si>
    <t>TONICA</t>
  </si>
  <si>
    <t>SAN MIGUEL 0,0</t>
  </si>
  <si>
    <t>KRONENBOURG</t>
  </si>
  <si>
    <t>SAN MIGUEL</t>
  </si>
  <si>
    <t>SAN MIGUEL LIMON</t>
  </si>
  <si>
    <t>CHIMAY ROJA</t>
  </si>
  <si>
    <t>BUDWEISER CHECA</t>
  </si>
  <si>
    <t>FRANCISCANER</t>
  </si>
  <si>
    <t>CORONITA</t>
  </si>
  <si>
    <t>HEINEKEN</t>
  </si>
  <si>
    <t>BUDWEISER AMERICANA</t>
  </si>
  <si>
    <t>BITTER CINZANO</t>
  </si>
  <si>
    <t>BITTER KAS</t>
  </si>
  <si>
    <t>VERMOUTH</t>
  </si>
  <si>
    <t>VARIOS</t>
  </si>
  <si>
    <t>ACEITE 0,5L</t>
  </si>
  <si>
    <t>ACEITE 0,25L</t>
  </si>
  <si>
    <t>MANTEL DE TELA</t>
  </si>
  <si>
    <t>MANTEL DE TELA x PERSONA</t>
  </si>
  <si>
    <t>ENVASE PLASTICO GRANDE</t>
  </si>
  <si>
    <t>ENVASE PLASTICO PEQUEÑO</t>
  </si>
  <si>
    <t>PRECIOS PARA:</t>
  </si>
  <si>
    <t>Vinos Tamaños Especiales</t>
  </si>
  <si>
    <t>MAGNUM GLORIOSO CRIANZA 1,5L</t>
  </si>
  <si>
    <t>VINOS TAMAÑOS ESPECIALES</t>
  </si>
  <si>
    <t>VINOS TINTOS</t>
  </si>
  <si>
    <t>SIDRA-BLANCO-ROSADO</t>
  </si>
  <si>
    <t>CAVA Y CHAMPAGNE</t>
  </si>
  <si>
    <t>CAFÉ INFUSIONES…</t>
  </si>
  <si>
    <t>SOLO, CORTADO, CON LECHE, COLA CAO</t>
  </si>
  <si>
    <t>CAFÉ, INFUSIONES, COLA CAO…</t>
  </si>
  <si>
    <t>DESCAFEINADO, INFUSIONES, ETC…</t>
  </si>
  <si>
    <t>CAFES, INFUSIONES, COLA CAOS</t>
  </si>
  <si>
    <t>USO SOCIEDAD x PERSONA</t>
  </si>
  <si>
    <t>COMIDA, MERIENDA, CENA</t>
  </si>
  <si>
    <t>INCLUIDO, MANTEL, SERVILLETA PAPEL…</t>
  </si>
  <si>
    <t>CUMPLEAÑOS NIÑOS</t>
  </si>
  <si>
    <t>RECUERDA: ORDEN Y LIMPEZA, PIENSA EN TODOS LOS SOCIOS!!</t>
  </si>
  <si>
    <t>Urmeneta Otsoa</t>
  </si>
  <si>
    <t>Mikel</t>
  </si>
  <si>
    <t>www.ExcelStars.com</t>
  </si>
  <si>
    <t>Logicamente deberiais cambiar entre otras cosas:</t>
  </si>
  <si>
    <t>Espero que como idea de lo que podria ser vuestra plantilla final, os resulte de utilidad.</t>
  </si>
  <si>
    <t>Atentamente!</t>
  </si>
  <si>
    <t>Esta plantilla es tan solo un ejemplo de lo que podriais llegar a utilizar, en caso de querer una plantilla para una sociedad gastronómica.</t>
  </si>
  <si>
    <t>Los precios de los productos</t>
  </si>
  <si>
    <t>El telefono de la hoja:</t>
  </si>
  <si>
    <t>Los productos presentes en la hoja:</t>
  </si>
  <si>
    <t>Esta plantilla no es la receta final, tan solo un ejemplo, con lo cual…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</si>
</sst>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m\-dd"/>
    <numFmt numFmtId="165" formatCode="&quot;X&quot;;&quot;X&quot;;&quot;X&quot;;&quot;X&quot;"/>
    <numFmt numFmtId="166" formatCode="#,##0.00\ &quot;€&quot;;[Red]#,##0.00\ &quot;€&quot;;;@"/>
    <numFmt numFmtId="167" formatCode="#,##0.00\ &quot;€&quot;\ ;[Red]#,##0.00\ &quot;€&quot;\ ;;@"/>
    <numFmt numFmtId="168" formatCode="#,##0\ ;[Red]#,##0\ ;;@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30"/>
      <color indexed="8"/>
      <name val="Arial"/>
      <family val="2"/>
    </font>
    <font>
      <sz val="30"/>
      <color indexed="8"/>
      <name val="Arial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165" fontId="46" fillId="0" borderId="14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top"/>
    </xf>
    <xf numFmtId="166" fontId="0" fillId="0" borderId="0" xfId="0" applyNumberFormat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left" vertical="center" indent="1" shrinkToFit="1"/>
    </xf>
    <xf numFmtId="167" fontId="0" fillId="0" borderId="10" xfId="0" applyNumberFormat="1" applyBorder="1" applyAlignment="1">
      <alignment vertical="center"/>
    </xf>
    <xf numFmtId="0" fontId="39" fillId="0" borderId="0" xfId="54" applyAlignment="1">
      <alignment vertical="center"/>
    </xf>
    <xf numFmtId="0" fontId="0" fillId="0" borderId="14" xfId="0" applyBorder="1" applyAlignment="1">
      <alignment horizontal="left" vertical="center" indent="1"/>
    </xf>
    <xf numFmtId="167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8" fontId="0" fillId="0" borderId="14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0" fontId="48" fillId="0" borderId="0" xfId="58" applyFont="1" applyAlignment="1">
      <alignment vertical="center"/>
      <protection/>
    </xf>
    <xf numFmtId="0" fontId="49" fillId="33" borderId="15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  <xf numFmtId="167" fontId="0" fillId="0" borderId="10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7" fontId="50" fillId="0" borderId="14" xfId="0" applyNumberFormat="1" applyFont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6" fillId="0" borderId="19" xfId="0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0" fontId="48" fillId="0" borderId="0" xfId="58" applyFont="1" applyAlignment="1">
      <alignment horizontal="center" vertical="center"/>
      <protection/>
    </xf>
    <xf numFmtId="0" fontId="51" fillId="0" borderId="0" xfId="53" applyFont="1" applyAlignment="1">
      <alignment horizontal="center" vertical="center"/>
    </xf>
    <xf numFmtId="0" fontId="52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bVinosTintos" displayName="TbVinosTintos" ref="E1:G10" comment="" totalsRowShown="0">
  <autoFilter ref="E1:G10"/>
  <tableColumns count="3">
    <tableColumn id="1" name="Vinos TINTOS"/>
    <tableColumn id="2" name="PVP"/>
    <tableColumn id="3" name="Orden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19" name="TbVinosTama?osEspeciales" displayName="TbVinosTama?osEspeciales" ref="I1:K2" comment="" totalsRowShown="0">
  <autoFilter ref="I1:K2"/>
  <tableColumns count="3">
    <tableColumn id="1" name="Vinos Tamaños Especiales"/>
    <tableColumn id="2" name="PVP"/>
    <tableColumn id="3" name="Orden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0" name="TbCaf?s" displayName="TbCaf?s" ref="AS1:AU3" comment="" totalsRowShown="0">
  <autoFilter ref="AS1:AU3"/>
  <tableColumns count="3">
    <tableColumn id="1" name="CAFÉ INFUSIONES…"/>
    <tableColumn id="2" name="PVP"/>
    <tableColumn id="3" name="Orden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bSidras" displayName="TbSidras" ref="M1:O9" comment="" totalsRowShown="0">
  <autoFilter ref="M1:O9"/>
  <tableColumns count="3">
    <tableColumn id="1" name="Sidra, Blanco, Rosado"/>
    <tableColumn id="2" name="PVP"/>
    <tableColumn id="3" name="Orden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4" name="TbCavas" displayName="TbCavas" ref="Q1:S4" comment="" totalsRowShown="0">
  <autoFilter ref="Q1:S4"/>
  <tableColumns count="3">
    <tableColumn id="1" name="CAVAS y CHAMPAGNES"/>
    <tableColumn id="2" name="PVP"/>
    <tableColumn id="3" name="Orden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5" name="TbLicores" displayName="TbLicores" ref="U1:W14" comment="" totalsRowShown="0">
  <autoFilter ref="U1:W14"/>
  <tableColumns count="3">
    <tableColumn id="1" name="LICORES"/>
    <tableColumn id="2" name="PVP"/>
    <tableColumn id="3" name="Orden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6" name="TbPuros" displayName="TbPuros" ref="Y1:AA3" comment="" totalsRowShown="0">
  <autoFilter ref="Y1:AA3"/>
  <tableColumns count="3">
    <tableColumn id="1" name="PUROS"/>
    <tableColumn id="2" name="PVP"/>
    <tableColumn id="3" name="Orden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7" name="TbRefrescos" displayName="TbRefrescos" ref="AC1:AE10" comment="" totalsRowShown="0">
  <autoFilter ref="AC1:AE10"/>
  <tableColumns count="3">
    <tableColumn id="1" name="AGUAS Y REFRESCOS"/>
    <tableColumn id="2" name="PVP"/>
    <tableColumn id="3" name="Orden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8" name="TbCervezas" displayName="TbCervezas" ref="AG1:AI11" comment="" totalsRowShown="0">
  <autoFilter ref="AG1:AI11"/>
  <tableColumns count="3">
    <tableColumn id="1" name="CERVEZAS"/>
    <tableColumn id="2" name="PVP"/>
    <tableColumn id="3" name="Orden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9" name="TbAperitivos" displayName="TbAperitivos" ref="AK1:AM4" comment="" totalsRowShown="0">
  <autoFilter ref="AK1:AM4"/>
  <tableColumns count="3">
    <tableColumn id="1" name="APERITIVOS"/>
    <tableColumn id="2" name="PVP"/>
    <tableColumn id="3" name="Orden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8" name="TbVarios" displayName="TbVarios" ref="AO1:AQ7" comment="" totalsRowShown="0">
  <autoFilter ref="AO1:AQ7"/>
  <tableColumns count="3">
    <tableColumn id="1" name="VARIOS"/>
    <tableColumn id="2" name="PVP"/>
    <tableColumn id="3" name="Orde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1:AU14"/>
  <sheetViews>
    <sheetView zoomScale="90" zoomScaleNormal="90" zoomScalePageLayoutView="0" workbookViewId="0" topLeftCell="A1">
      <pane xSplit="3" ySplit="1" topLeftCell="Z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22" sqref="E22"/>
    </sheetView>
  </sheetViews>
  <sheetFormatPr defaultColWidth="11.00390625" defaultRowHeight="14.25"/>
  <cols>
    <col min="1" max="1" width="3.625" style="1" customWidth="1"/>
    <col min="2" max="2" width="30.375" style="1" bestFit="1" customWidth="1"/>
    <col min="3" max="4" width="3.625" style="1" customWidth="1"/>
    <col min="5" max="5" width="40.50390625" style="1" customWidth="1"/>
    <col min="6" max="6" width="11.00390625" style="11" customWidth="1"/>
    <col min="7" max="7" width="11.00390625" style="1" customWidth="1"/>
    <col min="8" max="8" width="3.625" style="1" customWidth="1"/>
    <col min="9" max="9" width="36.50390625" style="1" bestFit="1" customWidth="1"/>
    <col min="10" max="10" width="8.50390625" style="1" bestFit="1" customWidth="1"/>
    <col min="11" max="11" width="10.875" style="1" bestFit="1" customWidth="1"/>
    <col min="12" max="12" width="3.625" style="1" customWidth="1"/>
    <col min="13" max="13" width="25.125" style="1" bestFit="1" customWidth="1"/>
    <col min="14" max="14" width="11.00390625" style="11" customWidth="1"/>
    <col min="15" max="15" width="11.00390625" style="1" customWidth="1"/>
    <col min="16" max="16" width="3.625" style="1" customWidth="1"/>
    <col min="17" max="17" width="23.875" style="1" customWidth="1"/>
    <col min="18" max="18" width="11.00390625" style="1" customWidth="1"/>
    <col min="19" max="19" width="10.875" style="1" bestFit="1" customWidth="1"/>
    <col min="20" max="20" width="3.625" style="1" customWidth="1"/>
    <col min="21" max="21" width="26.75390625" style="1" bestFit="1" customWidth="1"/>
    <col min="22" max="22" width="11.00390625" style="1" customWidth="1"/>
    <col min="23" max="23" width="10.875" style="1" bestFit="1" customWidth="1"/>
    <col min="24" max="24" width="3.625" style="1" customWidth="1"/>
    <col min="25" max="25" width="11.625" style="1" bestFit="1" customWidth="1"/>
    <col min="26" max="27" width="11.00390625" style="1" customWidth="1"/>
    <col min="28" max="28" width="3.625" style="1" customWidth="1"/>
    <col min="29" max="29" width="23.125" style="1" customWidth="1"/>
    <col min="30" max="31" width="11.00390625" style="1" customWidth="1"/>
    <col min="32" max="32" width="3.625" style="1" customWidth="1"/>
    <col min="33" max="33" width="24.75390625" style="1" bestFit="1" customWidth="1"/>
    <col min="34" max="35" width="11.00390625" style="1" customWidth="1"/>
    <col min="36" max="36" width="3.625" style="1" customWidth="1"/>
    <col min="37" max="37" width="13.875" style="1" customWidth="1"/>
    <col min="38" max="39" width="11.00390625" style="1" customWidth="1"/>
    <col min="40" max="40" width="3.625" style="1" customWidth="1"/>
    <col min="41" max="41" width="29.25390625" style="1" bestFit="1" customWidth="1"/>
    <col min="42" max="42" width="11.00390625" style="1" customWidth="1"/>
    <col min="43" max="43" width="10.50390625" style="1" bestFit="1" customWidth="1"/>
    <col min="44" max="44" width="3.625" style="1" customWidth="1"/>
    <col min="45" max="45" width="40.875" style="1" bestFit="1" customWidth="1"/>
    <col min="46" max="46" width="11.00390625" style="1" customWidth="1"/>
    <col min="47" max="47" width="10.50390625" style="1" bestFit="1" customWidth="1"/>
    <col min="48" max="48" width="3.625" style="1" customWidth="1"/>
    <col min="49" max="16384" width="11.00390625" style="1" customWidth="1"/>
  </cols>
  <sheetData>
    <row r="1" spans="2:47" s="3" customFormat="1" ht="30" customHeight="1">
      <c r="B1" s="3" t="s">
        <v>88</v>
      </c>
      <c r="E1" s="4" t="s">
        <v>0</v>
      </c>
      <c r="F1" s="10" t="s">
        <v>1</v>
      </c>
      <c r="G1" s="6" t="s">
        <v>2</v>
      </c>
      <c r="I1" s="4" t="s">
        <v>89</v>
      </c>
      <c r="J1" s="5" t="s">
        <v>1</v>
      </c>
      <c r="K1" s="6" t="s">
        <v>2</v>
      </c>
      <c r="M1" s="4" t="s">
        <v>3</v>
      </c>
      <c r="N1" s="10" t="s">
        <v>1</v>
      </c>
      <c r="O1" s="6" t="s">
        <v>2</v>
      </c>
      <c r="Q1" s="4" t="s">
        <v>4</v>
      </c>
      <c r="R1" s="5" t="s">
        <v>1</v>
      </c>
      <c r="S1" s="6" t="s">
        <v>2</v>
      </c>
      <c r="U1" s="4" t="s">
        <v>5</v>
      </c>
      <c r="V1" s="5" t="s">
        <v>1</v>
      </c>
      <c r="W1" s="6" t="s">
        <v>2</v>
      </c>
      <c r="Y1" s="4" t="s">
        <v>6</v>
      </c>
      <c r="Z1" s="5" t="s">
        <v>1</v>
      </c>
      <c r="AA1" s="6" t="s">
        <v>2</v>
      </c>
      <c r="AC1" s="4" t="s">
        <v>7</v>
      </c>
      <c r="AD1" s="5" t="s">
        <v>1</v>
      </c>
      <c r="AE1" s="6" t="s">
        <v>2</v>
      </c>
      <c r="AG1" s="4" t="s">
        <v>8</v>
      </c>
      <c r="AH1" s="5" t="s">
        <v>1</v>
      </c>
      <c r="AI1" s="6" t="s">
        <v>2</v>
      </c>
      <c r="AK1" s="4" t="s">
        <v>9</v>
      </c>
      <c r="AL1" s="5" t="s">
        <v>1</v>
      </c>
      <c r="AM1" s="6" t="s">
        <v>2</v>
      </c>
      <c r="AO1" s="4" t="s">
        <v>81</v>
      </c>
      <c r="AP1" s="5" t="s">
        <v>1</v>
      </c>
      <c r="AQ1" s="6" t="s">
        <v>2</v>
      </c>
      <c r="AS1" s="4" t="s">
        <v>95</v>
      </c>
      <c r="AT1" s="5" t="s">
        <v>1</v>
      </c>
      <c r="AU1" s="6" t="s">
        <v>2</v>
      </c>
    </row>
    <row r="2" spans="2:47" ht="14.25">
      <c r="B2" s="15" t="s">
        <v>92</v>
      </c>
      <c r="E2" s="13" t="s">
        <v>24</v>
      </c>
      <c r="F2" s="14">
        <v>2.5</v>
      </c>
      <c r="G2" s="12"/>
      <c r="I2" s="13" t="s">
        <v>90</v>
      </c>
      <c r="J2" s="14">
        <v>11.9</v>
      </c>
      <c r="K2" s="12"/>
      <c r="M2" s="13" t="s">
        <v>33</v>
      </c>
      <c r="N2" s="14">
        <v>1.5</v>
      </c>
      <c r="O2" s="12">
        <v>1</v>
      </c>
      <c r="Q2" s="13" t="s">
        <v>56</v>
      </c>
      <c r="R2" s="14">
        <v>5.5</v>
      </c>
      <c r="S2" s="12"/>
      <c r="U2" s="13" t="s">
        <v>43</v>
      </c>
      <c r="V2" s="14">
        <v>1.2</v>
      </c>
      <c r="W2" s="12"/>
      <c r="Y2" s="13" t="s">
        <v>41</v>
      </c>
      <c r="Z2" s="14">
        <v>0.6</v>
      </c>
      <c r="AA2" s="12">
        <v>1</v>
      </c>
      <c r="AC2" s="13" t="s">
        <v>66</v>
      </c>
      <c r="AD2" s="14">
        <v>1</v>
      </c>
      <c r="AE2" s="12">
        <v>1</v>
      </c>
      <c r="AG2" s="13" t="s">
        <v>68</v>
      </c>
      <c r="AH2" s="14">
        <v>1.2</v>
      </c>
      <c r="AI2" s="12"/>
      <c r="AK2" s="13" t="s">
        <v>78</v>
      </c>
      <c r="AL2" s="14">
        <v>0.8</v>
      </c>
      <c r="AM2" s="12"/>
      <c r="AO2" s="13" t="s">
        <v>82</v>
      </c>
      <c r="AP2" s="14">
        <v>2.9</v>
      </c>
      <c r="AQ2" s="12"/>
      <c r="AS2" s="13" t="s">
        <v>96</v>
      </c>
      <c r="AT2" s="14">
        <v>2.9</v>
      </c>
      <c r="AU2" s="12"/>
    </row>
    <row r="3" spans="2:47" ht="14.25">
      <c r="B3" s="15" t="s">
        <v>91</v>
      </c>
      <c r="E3" s="13" t="s">
        <v>25</v>
      </c>
      <c r="F3" s="14">
        <v>3.6</v>
      </c>
      <c r="G3" s="12"/>
      <c r="M3" s="13" t="s">
        <v>34</v>
      </c>
      <c r="N3" s="14">
        <v>1.5</v>
      </c>
      <c r="O3" s="12">
        <v>2</v>
      </c>
      <c r="Q3" s="13" t="s">
        <v>57</v>
      </c>
      <c r="R3" s="14">
        <v>8.5</v>
      </c>
      <c r="S3" s="12"/>
      <c r="U3" s="13" t="s">
        <v>44</v>
      </c>
      <c r="V3" s="14">
        <v>1.5</v>
      </c>
      <c r="W3" s="12"/>
      <c r="Y3" s="13" t="s">
        <v>42</v>
      </c>
      <c r="Z3" s="14">
        <v>1.5</v>
      </c>
      <c r="AA3" s="12">
        <v>2</v>
      </c>
      <c r="AC3" s="13" t="s">
        <v>61</v>
      </c>
      <c r="AD3" s="14">
        <v>0.6</v>
      </c>
      <c r="AE3" s="12"/>
      <c r="AG3" s="13" t="s">
        <v>69</v>
      </c>
      <c r="AH3" s="14">
        <v>1.5</v>
      </c>
      <c r="AI3" s="12"/>
      <c r="AK3" s="13" t="s">
        <v>79</v>
      </c>
      <c r="AL3" s="14">
        <v>0.9</v>
      </c>
      <c r="AM3" s="12"/>
      <c r="AO3" s="13" t="s">
        <v>83</v>
      </c>
      <c r="AP3" s="14">
        <v>1.5</v>
      </c>
      <c r="AQ3" s="12"/>
      <c r="AS3" s="13" t="s">
        <v>98</v>
      </c>
      <c r="AT3" s="14">
        <v>1.5</v>
      </c>
      <c r="AU3" s="12"/>
    </row>
    <row r="4" spans="2:43" ht="14.25">
      <c r="B4" s="15" t="s">
        <v>3</v>
      </c>
      <c r="E4" s="13" t="s">
        <v>26</v>
      </c>
      <c r="F4" s="14">
        <v>3.8</v>
      </c>
      <c r="G4" s="12"/>
      <c r="M4" s="13" t="s">
        <v>35</v>
      </c>
      <c r="N4" s="14">
        <v>9</v>
      </c>
      <c r="O4" s="12">
        <v>3</v>
      </c>
      <c r="Q4" s="13" t="s">
        <v>58</v>
      </c>
      <c r="R4" s="14">
        <v>18.5</v>
      </c>
      <c r="S4" s="12"/>
      <c r="U4" s="13" t="s">
        <v>45</v>
      </c>
      <c r="V4" s="14">
        <v>1.9</v>
      </c>
      <c r="W4" s="12"/>
      <c r="AC4" s="13" t="s">
        <v>62</v>
      </c>
      <c r="AD4" s="14">
        <v>0.75</v>
      </c>
      <c r="AE4" s="12"/>
      <c r="AG4" s="13" t="s">
        <v>70</v>
      </c>
      <c r="AH4" s="14">
        <v>1.2</v>
      </c>
      <c r="AI4" s="12"/>
      <c r="AK4" s="13" t="s">
        <v>80</v>
      </c>
      <c r="AL4" s="14">
        <v>1.3</v>
      </c>
      <c r="AM4" s="12"/>
      <c r="AO4" s="13" t="s">
        <v>84</v>
      </c>
      <c r="AP4" s="14">
        <v>2.5</v>
      </c>
      <c r="AQ4" s="12"/>
    </row>
    <row r="5" spans="2:43" ht="14.25">
      <c r="B5" s="15" t="s">
        <v>4</v>
      </c>
      <c r="E5" s="13" t="s">
        <v>27</v>
      </c>
      <c r="F5" s="14">
        <v>6.1</v>
      </c>
      <c r="G5" s="12"/>
      <c r="M5" s="13" t="s">
        <v>36</v>
      </c>
      <c r="N5" s="14">
        <v>2.3</v>
      </c>
      <c r="O5" s="12">
        <v>4</v>
      </c>
      <c r="U5" s="13" t="s">
        <v>46</v>
      </c>
      <c r="V5" s="14">
        <v>2.5</v>
      </c>
      <c r="W5" s="12"/>
      <c r="AC5" s="13" t="s">
        <v>59</v>
      </c>
      <c r="AD5" s="14">
        <v>0.5</v>
      </c>
      <c r="AE5" s="12"/>
      <c r="AG5" s="13" t="s">
        <v>77</v>
      </c>
      <c r="AH5" s="14">
        <v>1.9</v>
      </c>
      <c r="AI5" s="12"/>
      <c r="AO5" s="13" t="s">
        <v>85</v>
      </c>
      <c r="AP5" s="14">
        <v>0.2</v>
      </c>
      <c r="AQ5" s="12"/>
    </row>
    <row r="6" spans="2:43" ht="14.25">
      <c r="B6" s="15" t="s">
        <v>5</v>
      </c>
      <c r="E6" s="13" t="s">
        <v>28</v>
      </c>
      <c r="F6" s="14">
        <v>6.1</v>
      </c>
      <c r="G6" s="12"/>
      <c r="M6" s="13" t="s">
        <v>37</v>
      </c>
      <c r="N6" s="14">
        <v>3.5</v>
      </c>
      <c r="O6" s="12">
        <v>5</v>
      </c>
      <c r="U6" s="13" t="s">
        <v>47</v>
      </c>
      <c r="V6" s="14">
        <v>1.5</v>
      </c>
      <c r="W6" s="12"/>
      <c r="AC6" s="13" t="s">
        <v>60</v>
      </c>
      <c r="AD6" s="14">
        <v>0.8</v>
      </c>
      <c r="AE6" s="12"/>
      <c r="AG6" s="13" t="s">
        <v>76</v>
      </c>
      <c r="AH6" s="14">
        <v>1.5</v>
      </c>
      <c r="AI6" s="12"/>
      <c r="AO6" s="13" t="s">
        <v>86</v>
      </c>
      <c r="AP6" s="14">
        <v>0.7</v>
      </c>
      <c r="AQ6" s="12"/>
    </row>
    <row r="7" spans="2:43" ht="14.25">
      <c r="B7" s="15" t="s">
        <v>6</v>
      </c>
      <c r="E7" s="13" t="s">
        <v>29</v>
      </c>
      <c r="F7" s="14">
        <v>4.9</v>
      </c>
      <c r="G7" s="12"/>
      <c r="M7" s="13" t="s">
        <v>38</v>
      </c>
      <c r="N7" s="14">
        <v>3.5</v>
      </c>
      <c r="O7" s="12">
        <v>6</v>
      </c>
      <c r="U7" s="13" t="s">
        <v>48</v>
      </c>
      <c r="V7" s="14">
        <v>1.5</v>
      </c>
      <c r="W7" s="12"/>
      <c r="AC7" s="13" t="s">
        <v>65</v>
      </c>
      <c r="AD7" s="14">
        <v>0.75</v>
      </c>
      <c r="AE7" s="12"/>
      <c r="AG7" s="13" t="s">
        <v>75</v>
      </c>
      <c r="AH7" s="14">
        <v>1.5</v>
      </c>
      <c r="AI7" s="12"/>
      <c r="AO7" s="13" t="s">
        <v>87</v>
      </c>
      <c r="AP7" s="14">
        <v>0.6</v>
      </c>
      <c r="AQ7" s="12"/>
    </row>
    <row r="8" spans="2:35" ht="14.25">
      <c r="B8" s="15" t="s">
        <v>7</v>
      </c>
      <c r="E8" s="13" t="s">
        <v>30</v>
      </c>
      <c r="F8" s="14">
        <v>9.6</v>
      </c>
      <c r="G8" s="12"/>
      <c r="M8" s="13" t="s">
        <v>40</v>
      </c>
      <c r="N8" s="14">
        <v>6.1</v>
      </c>
      <c r="O8" s="12">
        <v>7</v>
      </c>
      <c r="U8" s="13" t="s">
        <v>49</v>
      </c>
      <c r="V8" s="14">
        <v>1.5</v>
      </c>
      <c r="W8" s="12"/>
      <c r="AC8" s="13" t="s">
        <v>64</v>
      </c>
      <c r="AD8" s="14">
        <v>1</v>
      </c>
      <c r="AE8" s="12"/>
      <c r="AG8" s="13" t="s">
        <v>74</v>
      </c>
      <c r="AH8" s="14">
        <v>1.7</v>
      </c>
      <c r="AI8" s="12"/>
    </row>
    <row r="9" spans="2:35" ht="14.25">
      <c r="B9" s="15" t="s">
        <v>8</v>
      </c>
      <c r="E9" s="13" t="s">
        <v>31</v>
      </c>
      <c r="F9" s="14">
        <v>9.6</v>
      </c>
      <c r="G9" s="12"/>
      <c r="M9" s="13" t="s">
        <v>39</v>
      </c>
      <c r="N9" s="14">
        <v>8</v>
      </c>
      <c r="O9" s="12">
        <v>8</v>
      </c>
      <c r="U9" s="13" t="s">
        <v>50</v>
      </c>
      <c r="V9" s="14">
        <v>1.5</v>
      </c>
      <c r="W9" s="12"/>
      <c r="AC9" s="13" t="s">
        <v>63</v>
      </c>
      <c r="AD9" s="14">
        <v>1</v>
      </c>
      <c r="AE9" s="12"/>
      <c r="AG9" s="13" t="s">
        <v>73</v>
      </c>
      <c r="AH9" s="14">
        <v>1.8</v>
      </c>
      <c r="AI9" s="12"/>
    </row>
    <row r="10" spans="2:35" ht="14.25">
      <c r="B10" s="15" t="s">
        <v>9</v>
      </c>
      <c r="E10" s="13" t="s">
        <v>32</v>
      </c>
      <c r="F10" s="14">
        <v>14.5</v>
      </c>
      <c r="G10" s="12"/>
      <c r="U10" s="13" t="s">
        <v>51</v>
      </c>
      <c r="V10" s="14">
        <v>1.8</v>
      </c>
      <c r="W10" s="12"/>
      <c r="AC10" s="13" t="s">
        <v>67</v>
      </c>
      <c r="AD10" s="14">
        <v>1</v>
      </c>
      <c r="AE10" s="12"/>
      <c r="AG10" s="13" t="s">
        <v>72</v>
      </c>
      <c r="AH10" s="14">
        <v>2.2</v>
      </c>
      <c r="AI10" s="12"/>
    </row>
    <row r="11" spans="2:35" ht="14.25">
      <c r="B11" s="15" t="s">
        <v>81</v>
      </c>
      <c r="U11" s="13" t="s">
        <v>52</v>
      </c>
      <c r="V11" s="14">
        <v>1.8</v>
      </c>
      <c r="W11" s="12"/>
      <c r="AG11" s="13" t="s">
        <v>71</v>
      </c>
      <c r="AH11" s="14">
        <v>1.5</v>
      </c>
      <c r="AI11" s="12"/>
    </row>
    <row r="12" spans="2:23" ht="14.25">
      <c r="B12" s="15" t="s">
        <v>97</v>
      </c>
      <c r="U12" s="13" t="s">
        <v>53</v>
      </c>
      <c r="V12" s="14">
        <v>2.5</v>
      </c>
      <c r="W12" s="12"/>
    </row>
    <row r="13" spans="21:23" ht="14.25">
      <c r="U13" s="13" t="s">
        <v>54</v>
      </c>
      <c r="V13" s="14">
        <v>2.5</v>
      </c>
      <c r="W13" s="12"/>
    </row>
    <row r="14" spans="21:23" ht="14.25">
      <c r="U14" s="13" t="s">
        <v>55</v>
      </c>
      <c r="V14" s="14">
        <v>3.5</v>
      </c>
      <c r="W14" s="12"/>
    </row>
  </sheetData>
  <sheetProtection/>
  <conditionalFormatting sqref="A1:AR1 AV1:IV1">
    <cfRule type="expression" priority="4" dxfId="15">
      <formula>A1&lt;&gt;""</formula>
    </cfRule>
  </conditionalFormatting>
  <conditionalFormatting sqref="AS1:AU1">
    <cfRule type="expression" priority="1" dxfId="15">
      <formula>AS1&lt;&gt;""</formula>
    </cfRule>
  </conditionalFormatting>
  <hyperlinks>
    <hyperlink ref="B7" location="xPuros" display="PUROS"/>
    <hyperlink ref="B6" location="xLicores" display="LICORES"/>
    <hyperlink ref="B5" location="xCavas" display="CAVAS y CHAMPAGNES"/>
    <hyperlink ref="B4" location="xSidras" display="Sidra, Blanco, Rosado"/>
    <hyperlink ref="B2" location="xVinosTintos" display="Vinos TINTOS"/>
    <hyperlink ref="B8" location="xAguas" display="AGUAS Y REFRESCOS"/>
    <hyperlink ref="B9" location="xCervezas" display="CERVEZAS"/>
    <hyperlink ref="B10" location="xAperitivos" display="APERITIVOS"/>
    <hyperlink ref="B11" location="xVarios" display="VARIOS"/>
    <hyperlink ref="B3" location="xVinosTamañosEspeciales" display="VINOS TAMAÑOS ESPECIALES"/>
    <hyperlink ref="B12" location="xCAFE" display="CAFÉ, INFUSIONES, COLA CAO…"/>
  </hyperlinks>
  <printOptions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2"/>
  <headerFooter>
    <oddFooter>&amp;R&amp;"Arial,Negrita"&amp;14www.ExcelStars.com
ExcelStars@Gmail.com</oddFooter>
  </headerFooter>
  <tableParts>
    <tablePart r:id="rId11"/>
    <tablePart r:id="rId4"/>
    <tablePart r:id="rId2"/>
    <tablePart r:id="rId9"/>
    <tablePart r:id="rId1"/>
    <tablePart r:id="rId8"/>
    <tablePart r:id="rId5"/>
    <tablePart r:id="rId6"/>
    <tablePart r:id="rId7"/>
    <tablePart r:id="rId3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6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5"/>
    </sheetView>
  </sheetViews>
  <sheetFormatPr defaultColWidth="11.00390625" defaultRowHeight="14.25"/>
  <cols>
    <col min="1" max="1" width="3.625" style="1" customWidth="1"/>
    <col min="2" max="2" width="6.50390625" style="1" bestFit="1" customWidth="1"/>
    <col min="3" max="3" width="40.375" style="1" customWidth="1"/>
    <col min="4" max="5" width="11.00390625" style="1" customWidth="1"/>
    <col min="6" max="6" width="3.625" style="1" customWidth="1"/>
    <col min="7" max="7" width="6.50390625" style="1" bestFit="1" customWidth="1"/>
    <col min="8" max="8" width="40.875" style="1" bestFit="1" customWidth="1"/>
    <col min="9" max="9" width="12.00390625" style="1" bestFit="1" customWidth="1"/>
    <col min="10" max="10" width="11.00390625" style="1" customWidth="1"/>
    <col min="11" max="11" width="3.625" style="1" customWidth="1"/>
    <col min="12" max="16384" width="11.00390625" style="1" customWidth="1"/>
  </cols>
  <sheetData>
    <row r="2" spans="2:7" ht="15">
      <c r="B2" s="39" t="s">
        <v>19</v>
      </c>
      <c r="C2" s="39"/>
      <c r="D2" s="40" t="s">
        <v>106</v>
      </c>
      <c r="E2" s="40"/>
      <c r="F2" s="40"/>
      <c r="G2" s="40"/>
    </row>
    <row r="3" spans="2:10" ht="15">
      <c r="B3" s="39" t="s">
        <v>20</v>
      </c>
      <c r="C3" s="39"/>
      <c r="D3" s="40" t="s">
        <v>105</v>
      </c>
      <c r="E3" s="40"/>
      <c r="F3" s="40"/>
      <c r="G3" s="40"/>
      <c r="H3" s="38" t="s">
        <v>23</v>
      </c>
      <c r="I3" s="38"/>
      <c r="J3" s="38"/>
    </row>
    <row r="4" spans="2:10" ht="15">
      <c r="B4" s="39" t="s">
        <v>21</v>
      </c>
      <c r="C4" s="39"/>
      <c r="D4" s="41">
        <v>42370</v>
      </c>
      <c r="E4" s="41"/>
      <c r="F4" s="41"/>
      <c r="H4" s="8" t="s">
        <v>15</v>
      </c>
      <c r="I4" s="8" t="s">
        <v>16</v>
      </c>
      <c r="J4" s="8" t="s">
        <v>17</v>
      </c>
    </row>
    <row r="5" spans="2:10" ht="15">
      <c r="B5" s="39" t="s">
        <v>22</v>
      </c>
      <c r="C5" s="39"/>
      <c r="D5" s="37">
        <v>123456789</v>
      </c>
      <c r="E5" s="37"/>
      <c r="F5" s="37"/>
      <c r="H5" s="9"/>
      <c r="I5" s="9"/>
      <c r="J5" s="9"/>
    </row>
    <row r="7" spans="2:10" ht="15">
      <c r="B7" s="8" t="s">
        <v>10</v>
      </c>
      <c r="C7" s="8" t="s">
        <v>11</v>
      </c>
      <c r="D7" s="8" t="s">
        <v>12</v>
      </c>
      <c r="E7" s="8" t="s">
        <v>13</v>
      </c>
      <c r="G7" s="8" t="s">
        <v>10</v>
      </c>
      <c r="H7" s="8" t="s">
        <v>11</v>
      </c>
      <c r="I7" s="8" t="s">
        <v>12</v>
      </c>
      <c r="J7" s="8" t="s">
        <v>13</v>
      </c>
    </row>
    <row r="9" spans="2:10" ht="15">
      <c r="B9" s="28" t="s">
        <v>14</v>
      </c>
      <c r="C9" s="28"/>
      <c r="D9" s="28"/>
      <c r="E9" s="28"/>
      <c r="G9" s="28" t="s">
        <v>18</v>
      </c>
      <c r="H9" s="28"/>
      <c r="I9" s="28"/>
      <c r="J9" s="28"/>
    </row>
    <row r="10" spans="2:10" ht="14.25">
      <c r="B10" s="19"/>
      <c r="C10" s="16" t="s">
        <v>24</v>
      </c>
      <c r="D10" s="17">
        <f>_xlfn.IFERROR(VLOOKUP(C10,PVP!$E$2:$G$10,2,1=2),0)</f>
        <v>2.5</v>
      </c>
      <c r="E10" s="17">
        <f>IF(B10&lt;&gt;"",B10*D10,0)</f>
        <v>0</v>
      </c>
      <c r="G10" s="19"/>
      <c r="H10" s="16" t="s">
        <v>66</v>
      </c>
      <c r="I10" s="17">
        <f>_xlfn.IFERROR(VLOOKUP(H10,PVP!$AC$2:$AE$10,2,1=2),0)</f>
        <v>1</v>
      </c>
      <c r="J10" s="17">
        <f>IF(G10&lt;&gt;"",G10*I10,0)</f>
        <v>0</v>
      </c>
    </row>
    <row r="11" spans="2:10" ht="14.25">
      <c r="B11" s="19"/>
      <c r="C11" s="16" t="s">
        <v>25</v>
      </c>
      <c r="D11" s="17">
        <f>_xlfn.IFERROR(VLOOKUP(C11,PVP!$E$2:$G$10,2,1=2),0)</f>
        <v>3.6</v>
      </c>
      <c r="E11" s="17">
        <f aca="true" t="shared" si="0" ref="E11:E18">IF(B11&lt;&gt;"",B11*D11,0)</f>
        <v>0</v>
      </c>
      <c r="G11" s="19"/>
      <c r="H11" s="16" t="s">
        <v>61</v>
      </c>
      <c r="I11" s="17">
        <f>_xlfn.IFERROR(VLOOKUP(H11,PVP!$AC$2:$AE$10,2,1=2),0)</f>
        <v>0.6</v>
      </c>
      <c r="J11" s="17">
        <f aca="true" t="shared" si="1" ref="J11:J18">IF(G11&lt;&gt;"",G11*I11,0)</f>
        <v>0</v>
      </c>
    </row>
    <row r="12" spans="2:10" ht="14.25">
      <c r="B12" s="19"/>
      <c r="C12" s="16" t="s">
        <v>26</v>
      </c>
      <c r="D12" s="17">
        <f>_xlfn.IFERROR(VLOOKUP(C12,PVP!$E$2:$G$10,2,1=2),0)</f>
        <v>3.8</v>
      </c>
      <c r="E12" s="17">
        <f t="shared" si="0"/>
        <v>0</v>
      </c>
      <c r="G12" s="19"/>
      <c r="H12" s="16" t="s">
        <v>62</v>
      </c>
      <c r="I12" s="17">
        <f>_xlfn.IFERROR(VLOOKUP(H12,PVP!$AC$2:$AE$10,2,1=2),0)</f>
        <v>0.75</v>
      </c>
      <c r="J12" s="17">
        <f t="shared" si="1"/>
        <v>0</v>
      </c>
    </row>
    <row r="13" spans="2:10" ht="14.25">
      <c r="B13" s="19"/>
      <c r="C13" s="16" t="s">
        <v>27</v>
      </c>
      <c r="D13" s="17">
        <f>_xlfn.IFERROR(VLOOKUP(C13,PVP!$E$2:$G$10,2,1=2),0)</f>
        <v>6.1</v>
      </c>
      <c r="E13" s="17">
        <f t="shared" si="0"/>
        <v>0</v>
      </c>
      <c r="G13" s="19"/>
      <c r="H13" s="16" t="s">
        <v>59</v>
      </c>
      <c r="I13" s="17">
        <f>_xlfn.IFERROR(VLOOKUP(H13,PVP!$AC$2:$AE$10,2,1=2),0)</f>
        <v>0.5</v>
      </c>
      <c r="J13" s="17">
        <f t="shared" si="1"/>
        <v>0</v>
      </c>
    </row>
    <row r="14" spans="2:10" ht="14.25">
      <c r="B14" s="19"/>
      <c r="C14" s="16" t="s">
        <v>28</v>
      </c>
      <c r="D14" s="17">
        <f>_xlfn.IFERROR(VLOOKUP(C14,PVP!$E$2:$G$10,2,1=2),0)</f>
        <v>6.1</v>
      </c>
      <c r="E14" s="17">
        <f t="shared" si="0"/>
        <v>0</v>
      </c>
      <c r="G14" s="19"/>
      <c r="H14" s="16" t="s">
        <v>60</v>
      </c>
      <c r="I14" s="17">
        <f>_xlfn.IFERROR(VLOOKUP(H14,PVP!$AC$2:$AE$10,2,1=2),0)</f>
        <v>0.8</v>
      </c>
      <c r="J14" s="17">
        <f t="shared" si="1"/>
        <v>0</v>
      </c>
    </row>
    <row r="15" spans="2:10" ht="14.25">
      <c r="B15" s="19"/>
      <c r="C15" s="16" t="s">
        <v>29</v>
      </c>
      <c r="D15" s="17">
        <f>_xlfn.IFERROR(VLOOKUP(C15,PVP!$E$2:$G$10,2,1=2),0)</f>
        <v>4.9</v>
      </c>
      <c r="E15" s="17">
        <f t="shared" si="0"/>
        <v>0</v>
      </c>
      <c r="G15" s="19"/>
      <c r="H15" s="16" t="s">
        <v>65</v>
      </c>
      <c r="I15" s="17">
        <f>_xlfn.IFERROR(VLOOKUP(H15,PVP!$AC$2:$AE$10,2,1=2),0)</f>
        <v>0.75</v>
      </c>
      <c r="J15" s="17">
        <f t="shared" si="1"/>
        <v>0</v>
      </c>
    </row>
    <row r="16" spans="2:10" ht="14.25">
      <c r="B16" s="19"/>
      <c r="C16" s="16" t="s">
        <v>30</v>
      </c>
      <c r="D16" s="17">
        <f>_xlfn.IFERROR(VLOOKUP(C16,PVP!$E$2:$G$10,2,1=2),0)</f>
        <v>9.6</v>
      </c>
      <c r="E16" s="17">
        <f t="shared" si="0"/>
        <v>0</v>
      </c>
      <c r="G16" s="19"/>
      <c r="H16" s="16" t="s">
        <v>64</v>
      </c>
      <c r="I16" s="17">
        <f>_xlfn.IFERROR(VLOOKUP(H16,PVP!$AC$2:$AE$10,2,1=2),0)</f>
        <v>1</v>
      </c>
      <c r="J16" s="17">
        <f t="shared" si="1"/>
        <v>0</v>
      </c>
    </row>
    <row r="17" spans="2:10" ht="14.25">
      <c r="B17" s="19"/>
      <c r="C17" s="16" t="s">
        <v>31</v>
      </c>
      <c r="D17" s="17">
        <f>_xlfn.IFERROR(VLOOKUP(C17,PVP!$E$2:$G$10,2,1=2),0)</f>
        <v>9.6</v>
      </c>
      <c r="E17" s="17">
        <f t="shared" si="0"/>
        <v>0</v>
      </c>
      <c r="G17" s="19"/>
      <c r="H17" s="16" t="s">
        <v>63</v>
      </c>
      <c r="I17" s="17">
        <f>_xlfn.IFERROR(VLOOKUP(H17,PVP!$AC$2:$AE$10,2,1=2),0)</f>
        <v>1</v>
      </c>
      <c r="J17" s="17">
        <f t="shared" si="1"/>
        <v>0</v>
      </c>
    </row>
    <row r="18" spans="2:10" ht="14.25">
      <c r="B18" s="19"/>
      <c r="C18" s="16" t="s">
        <v>32</v>
      </c>
      <c r="D18" s="17">
        <f>_xlfn.IFERROR(VLOOKUP(C18,PVP!$E$2:$G$10,2,1=2),0)</f>
        <v>14.5</v>
      </c>
      <c r="E18" s="17">
        <f t="shared" si="0"/>
        <v>0</v>
      </c>
      <c r="G18" s="19"/>
      <c r="H18" s="16" t="s">
        <v>67</v>
      </c>
      <c r="I18" s="17">
        <f>_xlfn.IFERROR(VLOOKUP(H18,PVP!$AC$2:$AE$10,2,1=2),0)</f>
        <v>1</v>
      </c>
      <c r="J18" s="17">
        <f t="shared" si="1"/>
        <v>0</v>
      </c>
    </row>
    <row r="21" spans="2:10" ht="15">
      <c r="B21" s="28" t="s">
        <v>91</v>
      </c>
      <c r="C21" s="28"/>
      <c r="D21" s="28"/>
      <c r="E21" s="28"/>
      <c r="G21" s="28" t="s">
        <v>8</v>
      </c>
      <c r="H21" s="28"/>
      <c r="I21" s="28"/>
      <c r="J21" s="28"/>
    </row>
    <row r="22" spans="2:10" ht="14.25">
      <c r="B22" s="19"/>
      <c r="C22" s="16" t="s">
        <v>90</v>
      </c>
      <c r="D22" s="17">
        <f>_xlfn.IFERROR(VLOOKUP(C22,PVP!$I$2:$K$2,2,1=2),0)</f>
        <v>11.9</v>
      </c>
      <c r="E22" s="17">
        <f>IF(B22&lt;&gt;"",B22*D22,0)</f>
        <v>0</v>
      </c>
      <c r="G22" s="19"/>
      <c r="H22" s="16" t="s">
        <v>68</v>
      </c>
      <c r="I22" s="17">
        <f>_xlfn.IFERROR(VLOOKUP(H22,PVP!$AG$2:$AI$11,2,1=2),0)</f>
        <v>1.2</v>
      </c>
      <c r="J22" s="17">
        <f aca="true" t="shared" si="2" ref="J22:J31">IF(G22&lt;&gt;"",G22*I22,0)</f>
        <v>0</v>
      </c>
    </row>
    <row r="23" spans="7:10" ht="14.25">
      <c r="G23" s="19"/>
      <c r="H23" s="16" t="s">
        <v>69</v>
      </c>
      <c r="I23" s="17">
        <f>_xlfn.IFERROR(VLOOKUP(H23,PVP!$AG$2:$AI$11,2,1=2),0)</f>
        <v>1.5</v>
      </c>
      <c r="J23" s="17">
        <f t="shared" si="2"/>
        <v>0</v>
      </c>
    </row>
    <row r="24" spans="7:10" ht="14.25">
      <c r="G24" s="19"/>
      <c r="H24" s="16" t="s">
        <v>70</v>
      </c>
      <c r="I24" s="17">
        <f>_xlfn.IFERROR(VLOOKUP(H24,PVP!$AG$2:$AI$11,2,1=2),0)</f>
        <v>1.2</v>
      </c>
      <c r="J24" s="17">
        <f t="shared" si="2"/>
        <v>0</v>
      </c>
    </row>
    <row r="25" spans="2:10" ht="15">
      <c r="B25" s="28" t="s">
        <v>93</v>
      </c>
      <c r="C25" s="28"/>
      <c r="D25" s="28"/>
      <c r="E25" s="28"/>
      <c r="G25" s="19"/>
      <c r="H25" s="16" t="s">
        <v>77</v>
      </c>
      <c r="I25" s="17">
        <f>_xlfn.IFERROR(VLOOKUP(H25,PVP!$AG$2:$AI$11,2,1=2),0)</f>
        <v>1.9</v>
      </c>
      <c r="J25" s="17">
        <f t="shared" si="2"/>
        <v>0</v>
      </c>
    </row>
    <row r="26" spans="2:10" ht="14.25">
      <c r="B26" s="19"/>
      <c r="C26" s="16" t="s">
        <v>33</v>
      </c>
      <c r="D26" s="17">
        <f>_xlfn.IFERROR(VLOOKUP(C26,PVP!$M$2:$O$9,2,1=2),0)</f>
        <v>1.5</v>
      </c>
      <c r="E26" s="17">
        <f>IF(B26&lt;&gt;"",B26*D26,0)</f>
        <v>0</v>
      </c>
      <c r="G26" s="19"/>
      <c r="H26" s="16" t="s">
        <v>76</v>
      </c>
      <c r="I26" s="17">
        <f>_xlfn.IFERROR(VLOOKUP(H26,PVP!$AG$2:$AI$11,2,1=2),0)</f>
        <v>1.5</v>
      </c>
      <c r="J26" s="17">
        <f t="shared" si="2"/>
        <v>0</v>
      </c>
    </row>
    <row r="27" spans="2:10" ht="14.25">
      <c r="B27" s="19"/>
      <c r="C27" s="16" t="s">
        <v>34</v>
      </c>
      <c r="D27" s="17">
        <f>_xlfn.IFERROR(VLOOKUP(C27,PVP!$M$2:$O$9,2,1=2),0)</f>
        <v>1.5</v>
      </c>
      <c r="E27" s="17">
        <f aca="true" t="shared" si="3" ref="E27:E33">IF(B27&lt;&gt;"",B27*D27,0)</f>
        <v>0</v>
      </c>
      <c r="G27" s="19"/>
      <c r="H27" s="16" t="s">
        <v>75</v>
      </c>
      <c r="I27" s="17">
        <f>_xlfn.IFERROR(VLOOKUP(H27,PVP!$AG$2:$AI$11,2,1=2),0)</f>
        <v>1.5</v>
      </c>
      <c r="J27" s="17">
        <f t="shared" si="2"/>
        <v>0</v>
      </c>
    </row>
    <row r="28" spans="2:10" ht="14.25">
      <c r="B28" s="19"/>
      <c r="C28" s="16" t="s">
        <v>35</v>
      </c>
      <c r="D28" s="17">
        <f>_xlfn.IFERROR(VLOOKUP(C28,PVP!$M$2:$O$9,2,1=2),0)</f>
        <v>9</v>
      </c>
      <c r="E28" s="17">
        <f t="shared" si="3"/>
        <v>0</v>
      </c>
      <c r="G28" s="19"/>
      <c r="H28" s="16" t="s">
        <v>74</v>
      </c>
      <c r="I28" s="17">
        <f>_xlfn.IFERROR(VLOOKUP(H28,PVP!$AG$2:$AI$11,2,1=2),0)</f>
        <v>1.7</v>
      </c>
      <c r="J28" s="17">
        <f t="shared" si="2"/>
        <v>0</v>
      </c>
    </row>
    <row r="29" spans="2:10" ht="14.25">
      <c r="B29" s="19"/>
      <c r="C29" s="16" t="s">
        <v>36</v>
      </c>
      <c r="D29" s="17">
        <f>_xlfn.IFERROR(VLOOKUP(C29,PVP!$M$2:$O$9,2,1=2),0)</f>
        <v>2.3</v>
      </c>
      <c r="E29" s="17">
        <f t="shared" si="3"/>
        <v>0</v>
      </c>
      <c r="G29" s="19"/>
      <c r="H29" s="16" t="s">
        <v>73</v>
      </c>
      <c r="I29" s="17">
        <f>_xlfn.IFERROR(VLOOKUP(H29,PVP!$AG$2:$AI$11,2,1=2),0)</f>
        <v>1.8</v>
      </c>
      <c r="J29" s="17">
        <f t="shared" si="2"/>
        <v>0</v>
      </c>
    </row>
    <row r="30" spans="2:10" ht="14.25">
      <c r="B30" s="19"/>
      <c r="C30" s="16" t="s">
        <v>37</v>
      </c>
      <c r="D30" s="17">
        <f>_xlfn.IFERROR(VLOOKUP(C30,PVP!$M$2:$O$9,2,1=2),0)</f>
        <v>3.5</v>
      </c>
      <c r="E30" s="17">
        <f t="shared" si="3"/>
        <v>0</v>
      </c>
      <c r="G30" s="19"/>
      <c r="H30" s="16" t="s">
        <v>72</v>
      </c>
      <c r="I30" s="17">
        <f>_xlfn.IFERROR(VLOOKUP(H30,PVP!$AG$2:$AI$11,2,1=2),0)</f>
        <v>2.2</v>
      </c>
      <c r="J30" s="17">
        <f t="shared" si="2"/>
        <v>0</v>
      </c>
    </row>
    <row r="31" spans="2:10" ht="14.25">
      <c r="B31" s="19"/>
      <c r="C31" s="16" t="s">
        <v>38</v>
      </c>
      <c r="D31" s="17">
        <f>_xlfn.IFERROR(VLOOKUP(C31,PVP!$M$2:$O$9,2,1=2),0)</f>
        <v>3.5</v>
      </c>
      <c r="E31" s="17">
        <f t="shared" si="3"/>
        <v>0</v>
      </c>
      <c r="G31" s="19"/>
      <c r="H31" s="16" t="s">
        <v>71</v>
      </c>
      <c r="I31" s="17">
        <f>_xlfn.IFERROR(VLOOKUP(H31,PVP!$AG$2:$AI$11,2,1=2),0)</f>
        <v>1.5</v>
      </c>
      <c r="J31" s="17">
        <f t="shared" si="2"/>
        <v>0</v>
      </c>
    </row>
    <row r="32" spans="2:5" ht="14.25">
      <c r="B32" s="19"/>
      <c r="C32" s="16" t="s">
        <v>40</v>
      </c>
      <c r="D32" s="17">
        <f>_xlfn.IFERROR(VLOOKUP(C32,PVP!$M$2:$O$9,2,1=2),0)</f>
        <v>6.1</v>
      </c>
      <c r="E32" s="17">
        <f t="shared" si="3"/>
        <v>0</v>
      </c>
    </row>
    <row r="33" spans="2:5" ht="14.25">
      <c r="B33" s="19"/>
      <c r="C33" s="16" t="s">
        <v>39</v>
      </c>
      <c r="D33" s="17">
        <f>_xlfn.IFERROR(VLOOKUP(C33,PVP!$M$2:$O$9,2,1=2),0)</f>
        <v>8</v>
      </c>
      <c r="E33" s="17">
        <f t="shared" si="3"/>
        <v>0</v>
      </c>
    </row>
    <row r="34" spans="7:10" ht="15">
      <c r="G34" s="28" t="s">
        <v>9</v>
      </c>
      <c r="H34" s="28"/>
      <c r="I34" s="28"/>
      <c r="J34" s="28"/>
    </row>
    <row r="35" spans="7:10" ht="14.25">
      <c r="G35" s="19"/>
      <c r="H35" s="16" t="s">
        <v>78</v>
      </c>
      <c r="I35" s="17">
        <f>_xlfn.IFERROR(VLOOKUP(H35,PVP!$AK$2:$AM$4,2,1=2),0)</f>
        <v>0.8</v>
      </c>
      <c r="J35" s="17">
        <f>IF(G35&lt;&gt;"",G35*I35,0)</f>
        <v>0</v>
      </c>
    </row>
    <row r="36" spans="2:10" ht="15">
      <c r="B36" s="28" t="s">
        <v>94</v>
      </c>
      <c r="C36" s="28"/>
      <c r="D36" s="28"/>
      <c r="E36" s="28"/>
      <c r="G36" s="19"/>
      <c r="H36" s="16" t="s">
        <v>79</v>
      </c>
      <c r="I36" s="17">
        <f>_xlfn.IFERROR(VLOOKUP(H36,PVP!$AK$2:$AM$4,2,1=2),0)</f>
        <v>0.9</v>
      </c>
      <c r="J36" s="17">
        <f>IF(G36&lt;&gt;"",G36*I36,0)</f>
        <v>0</v>
      </c>
    </row>
    <row r="37" spans="2:10" ht="14.25">
      <c r="B37" s="19"/>
      <c r="C37" s="16" t="s">
        <v>56</v>
      </c>
      <c r="D37" s="17">
        <f>_xlfn.IFERROR(VLOOKUP(C37,PVP!$Q$2:$S$4,2,1=2),0)</f>
        <v>5.5</v>
      </c>
      <c r="E37" s="17">
        <f>IF(B37&lt;&gt;"",B37*D37,0)</f>
        <v>0</v>
      </c>
      <c r="G37" s="19"/>
      <c r="H37" s="16" t="s">
        <v>80</v>
      </c>
      <c r="I37" s="17">
        <f>_xlfn.IFERROR(VLOOKUP(H37,PVP!$AK$2:$AM$4,2,1=2),0)</f>
        <v>1.3</v>
      </c>
      <c r="J37" s="17">
        <f>IF(G37&lt;&gt;"",G37*I37,0)</f>
        <v>0</v>
      </c>
    </row>
    <row r="38" spans="2:5" ht="14.25">
      <c r="B38" s="19"/>
      <c r="C38" s="16" t="s">
        <v>57</v>
      </c>
      <c r="D38" s="17">
        <f>_xlfn.IFERROR(VLOOKUP(C38,PVP!$Q$2:$S$4,2,1=2),0)</f>
        <v>8.5</v>
      </c>
      <c r="E38" s="17">
        <f>IF(B38&lt;&gt;"",B38*D38,0)</f>
        <v>0</v>
      </c>
    </row>
    <row r="39" spans="2:5" ht="14.25">
      <c r="B39" s="19"/>
      <c r="C39" s="16" t="s">
        <v>58</v>
      </c>
      <c r="D39" s="17">
        <f>_xlfn.IFERROR(VLOOKUP(C39,PVP!$Q$2:$S$4,2,1=2),0)</f>
        <v>18.5</v>
      </c>
      <c r="E39" s="17">
        <f>IF(B39&lt;&gt;"",B39*D39,0)</f>
        <v>0</v>
      </c>
    </row>
    <row r="40" spans="7:10" ht="15">
      <c r="G40" s="28" t="s">
        <v>81</v>
      </c>
      <c r="H40" s="28"/>
      <c r="I40" s="28"/>
      <c r="J40" s="28"/>
    </row>
    <row r="41" spans="7:10" ht="14.25">
      <c r="G41" s="19"/>
      <c r="H41" s="16" t="s">
        <v>82</v>
      </c>
      <c r="I41" s="17">
        <f>_xlfn.IFERROR(VLOOKUP(H41,PVP!$AO$2:$AQ$7,2,1=2),0)</f>
        <v>2.9</v>
      </c>
      <c r="J41" s="17">
        <f aca="true" t="shared" si="4" ref="J41:J46">IF(G41&lt;&gt;"",G41*I41,0)</f>
        <v>0</v>
      </c>
    </row>
    <row r="42" spans="2:10" ht="15">
      <c r="B42" s="28" t="s">
        <v>5</v>
      </c>
      <c r="C42" s="28"/>
      <c r="D42" s="28"/>
      <c r="E42" s="28"/>
      <c r="G42" s="19"/>
      <c r="H42" s="16" t="s">
        <v>83</v>
      </c>
      <c r="I42" s="17">
        <f>_xlfn.IFERROR(VLOOKUP(H42,PVP!$AO$2:$AQ$7,2,1=2),0)</f>
        <v>1.5</v>
      </c>
      <c r="J42" s="17">
        <f t="shared" si="4"/>
        <v>0</v>
      </c>
    </row>
    <row r="43" spans="2:10" ht="14.25">
      <c r="B43" s="19"/>
      <c r="C43" s="16" t="s">
        <v>43</v>
      </c>
      <c r="D43" s="17">
        <f>_xlfn.IFERROR(VLOOKUP(C43,PVP!$U$2:$W$14,2,1=2),0)</f>
        <v>1.2</v>
      </c>
      <c r="E43" s="17">
        <f>IF(B43&lt;&gt;"",B43*D43,0)</f>
        <v>0</v>
      </c>
      <c r="G43" s="19"/>
      <c r="H43" s="16" t="s">
        <v>84</v>
      </c>
      <c r="I43" s="17">
        <f>_xlfn.IFERROR(VLOOKUP(H43,PVP!$AO$2:$AQ$7,2,1=2),0)</f>
        <v>2.5</v>
      </c>
      <c r="J43" s="17">
        <f t="shared" si="4"/>
        <v>0</v>
      </c>
    </row>
    <row r="44" spans="2:10" ht="14.25">
      <c r="B44" s="19"/>
      <c r="C44" s="16" t="s">
        <v>44</v>
      </c>
      <c r="D44" s="17">
        <f>_xlfn.IFERROR(VLOOKUP(C44,PVP!$U$2:$W$14,2,1=2),0)</f>
        <v>1.5</v>
      </c>
      <c r="E44" s="17">
        <f aca="true" t="shared" si="5" ref="E44:E52">IF(B44&lt;&gt;"",B44*D44,0)</f>
        <v>0</v>
      </c>
      <c r="G44" s="19"/>
      <c r="H44" s="16" t="s">
        <v>85</v>
      </c>
      <c r="I44" s="17">
        <f>_xlfn.IFERROR(VLOOKUP(H44,PVP!$AO$2:$AQ$7,2,1=2),0)</f>
        <v>0.2</v>
      </c>
      <c r="J44" s="17">
        <f t="shared" si="4"/>
        <v>0</v>
      </c>
    </row>
    <row r="45" spans="2:10" ht="14.25">
      <c r="B45" s="19"/>
      <c r="C45" s="16" t="s">
        <v>45</v>
      </c>
      <c r="D45" s="17">
        <f>_xlfn.IFERROR(VLOOKUP(C45,PVP!$U$2:$W$14,2,1=2),0)</f>
        <v>1.9</v>
      </c>
      <c r="E45" s="17">
        <f t="shared" si="5"/>
        <v>0</v>
      </c>
      <c r="G45" s="19"/>
      <c r="H45" s="16" t="s">
        <v>86</v>
      </c>
      <c r="I45" s="17">
        <f>_xlfn.IFERROR(VLOOKUP(H45,PVP!$AO$2:$AQ$7,2,1=2),0)</f>
        <v>0.7</v>
      </c>
      <c r="J45" s="17">
        <f t="shared" si="4"/>
        <v>0</v>
      </c>
    </row>
    <row r="46" spans="2:10" ht="14.25">
      <c r="B46" s="19"/>
      <c r="C46" s="16" t="s">
        <v>46</v>
      </c>
      <c r="D46" s="17">
        <f>_xlfn.IFERROR(VLOOKUP(C46,PVP!$U$2:$W$14,2,1=2),0)</f>
        <v>2.5</v>
      </c>
      <c r="E46" s="17">
        <f t="shared" si="5"/>
        <v>0</v>
      </c>
      <c r="G46" s="19"/>
      <c r="H46" s="16" t="s">
        <v>87</v>
      </c>
      <c r="I46" s="17">
        <f>_xlfn.IFERROR(VLOOKUP(H46,PVP!$AO$2:$AQ$7,2,1=2),0)</f>
        <v>0.6</v>
      </c>
      <c r="J46" s="17">
        <f t="shared" si="4"/>
        <v>0</v>
      </c>
    </row>
    <row r="47" spans="2:5" ht="14.25">
      <c r="B47" s="19"/>
      <c r="C47" s="16" t="s">
        <v>47</v>
      </c>
      <c r="D47" s="17">
        <f>_xlfn.IFERROR(VLOOKUP(C47,PVP!$U$2:$W$14,2,1=2),0)</f>
        <v>1.5</v>
      </c>
      <c r="E47" s="17">
        <f t="shared" si="5"/>
        <v>0</v>
      </c>
    </row>
    <row r="48" spans="2:5" ht="14.25">
      <c r="B48" s="19"/>
      <c r="C48" s="16" t="s">
        <v>48</v>
      </c>
      <c r="D48" s="17">
        <f>_xlfn.IFERROR(VLOOKUP(C48,PVP!$U$2:$W$14,2,1=2),0)</f>
        <v>1.5</v>
      </c>
      <c r="E48" s="17">
        <f t="shared" si="5"/>
        <v>0</v>
      </c>
    </row>
    <row r="49" spans="2:10" ht="15">
      <c r="B49" s="19"/>
      <c r="C49" s="16" t="s">
        <v>49</v>
      </c>
      <c r="D49" s="17">
        <f>_xlfn.IFERROR(VLOOKUP(C49,PVP!$U$2:$W$14,2,1=2),0)</f>
        <v>1.5</v>
      </c>
      <c r="E49" s="17">
        <f t="shared" si="5"/>
        <v>0</v>
      </c>
      <c r="G49" s="28" t="s">
        <v>99</v>
      </c>
      <c r="H49" s="28"/>
      <c r="I49" s="28"/>
      <c r="J49" s="28"/>
    </row>
    <row r="50" spans="2:10" ht="14.25">
      <c r="B50" s="19"/>
      <c r="C50" s="16" t="s">
        <v>50</v>
      </c>
      <c r="D50" s="17">
        <f>_xlfn.IFERROR(VLOOKUP(C50,PVP!$U$2:$W$14,2,1=2),0)</f>
        <v>1.5</v>
      </c>
      <c r="E50" s="17">
        <f t="shared" si="5"/>
        <v>0</v>
      </c>
      <c r="G50" s="19"/>
      <c r="H50" s="16" t="s">
        <v>96</v>
      </c>
      <c r="I50" s="17">
        <f>_xlfn.IFERROR(VLOOKUP(H50,PVP!$AS$2:$AU$3,2,1=2),0)</f>
        <v>2.9</v>
      </c>
      <c r="J50" s="17">
        <f>IF(G50&lt;&gt;"",G50*I50,0)</f>
        <v>0</v>
      </c>
    </row>
    <row r="51" spans="2:10" ht="14.25">
      <c r="B51" s="19"/>
      <c r="C51" s="16" t="s">
        <v>51</v>
      </c>
      <c r="D51" s="17">
        <f>_xlfn.IFERROR(VLOOKUP(C51,PVP!$U$2:$W$14,2,1=2),0)</f>
        <v>1.8</v>
      </c>
      <c r="E51" s="17">
        <f t="shared" si="5"/>
        <v>0</v>
      </c>
      <c r="G51" s="19"/>
      <c r="H51" s="16" t="s">
        <v>98</v>
      </c>
      <c r="I51" s="17">
        <f>_xlfn.IFERROR(VLOOKUP(H51,PVP!$AS$2:$AU$3,2,1=2),0)</f>
        <v>1.5</v>
      </c>
      <c r="J51" s="17">
        <f>IF(G51&lt;&gt;"",G51*I51,0)</f>
        <v>0</v>
      </c>
    </row>
    <row r="52" spans="2:5" ht="14.25">
      <c r="B52" s="19"/>
      <c r="C52" s="16" t="s">
        <v>52</v>
      </c>
      <c r="D52" s="17">
        <f>_xlfn.IFERROR(VLOOKUP(C52,PVP!$U$2:$W$14,2,1=2),0)</f>
        <v>1.8</v>
      </c>
      <c r="E52" s="17">
        <f t="shared" si="5"/>
        <v>0</v>
      </c>
    </row>
    <row r="53" spans="2:5" ht="14.25">
      <c r="B53" s="19"/>
      <c r="C53" s="16" t="s">
        <v>53</v>
      </c>
      <c r="D53" s="17">
        <f>_xlfn.IFERROR(VLOOKUP(C53,PVP!$U$2:$W$14,2,1=2),0)</f>
        <v>2.5</v>
      </c>
      <c r="E53" s="17">
        <f>IF(B53&lt;&gt;"",B53*D53,0)</f>
        <v>0</v>
      </c>
    </row>
    <row r="54" spans="2:10" ht="15">
      <c r="B54" s="19"/>
      <c r="C54" s="16" t="s">
        <v>54</v>
      </c>
      <c r="D54" s="17">
        <f>_xlfn.IFERROR(VLOOKUP(C54,PVP!$U$2:$W$14,2,1=2),0)</f>
        <v>2.5</v>
      </c>
      <c r="E54" s="17">
        <f>IF(B54&lt;&gt;"",B54*D54,0)</f>
        <v>0</v>
      </c>
      <c r="G54" s="28" t="s">
        <v>6</v>
      </c>
      <c r="H54" s="28"/>
      <c r="I54" s="28"/>
      <c r="J54" s="28"/>
    </row>
    <row r="55" spans="2:10" ht="14.25">
      <c r="B55" s="19"/>
      <c r="C55" s="16" t="s">
        <v>55</v>
      </c>
      <c r="D55" s="17">
        <f>_xlfn.IFERROR(VLOOKUP(C55,PVP!$U$2:$W$14,2,1=2),0)</f>
        <v>3.5</v>
      </c>
      <c r="E55" s="17">
        <f>IF(B55&lt;&gt;"",B55*D55,0)</f>
        <v>0</v>
      </c>
      <c r="G55" s="19"/>
      <c r="H55" s="16" t="s">
        <v>41</v>
      </c>
      <c r="I55" s="17">
        <f>_xlfn.IFERROR(VLOOKUP(H55,PVP!$Y$2:$AA$3,2,1=2),0)</f>
        <v>0.6</v>
      </c>
      <c r="J55" s="17">
        <f>IF(G55&lt;&gt;"",G55*I55,0)</f>
        <v>0</v>
      </c>
    </row>
    <row r="56" spans="7:10" ht="14.25">
      <c r="G56" s="19"/>
      <c r="H56" s="16" t="s">
        <v>42</v>
      </c>
      <c r="I56" s="17">
        <f>_xlfn.IFERROR(VLOOKUP(H56,PVP!$Y$2:$AA$3,2,1=2),0)</f>
        <v>1.5</v>
      </c>
      <c r="J56" s="17">
        <f>IF(G56&lt;&gt;"",G56*I56,0)</f>
        <v>0</v>
      </c>
    </row>
    <row r="58" spans="2:9" ht="14.25" customHeight="1">
      <c r="B58" s="28" t="s">
        <v>100</v>
      </c>
      <c r="C58" s="28"/>
      <c r="D58" s="28"/>
      <c r="E58" s="28"/>
      <c r="G58" s="36" t="s">
        <v>13</v>
      </c>
      <c r="H58" s="36"/>
      <c r="I58" s="36"/>
    </row>
    <row r="59" spans="2:9" ht="14.25" customHeight="1">
      <c r="B59" s="29"/>
      <c r="C59" s="2" t="s">
        <v>101</v>
      </c>
      <c r="D59" s="31">
        <v>2</v>
      </c>
      <c r="E59" s="33">
        <f>IF(B59&lt;&gt;"",B59*D59,0)</f>
        <v>0</v>
      </c>
      <c r="G59" s="36"/>
      <c r="H59" s="36"/>
      <c r="I59" s="36"/>
    </row>
    <row r="60" spans="2:9" ht="14.25" customHeight="1">
      <c r="B60" s="30"/>
      <c r="C60" s="18" t="s">
        <v>102</v>
      </c>
      <c r="D60" s="32"/>
      <c r="E60" s="34">
        <f>IF(B60&lt;&gt;"",B60*D60,0)</f>
        <v>0</v>
      </c>
      <c r="G60" s="35">
        <f>SUM(E:E,J:J)</f>
        <v>0</v>
      </c>
      <c r="H60" s="35"/>
      <c r="I60" s="35"/>
    </row>
    <row r="61" spans="7:9" ht="14.25">
      <c r="G61" s="35"/>
      <c r="H61" s="35"/>
      <c r="I61" s="35"/>
    </row>
    <row r="62" spans="2:5" ht="14.25">
      <c r="B62" s="19"/>
      <c r="C62" s="7" t="s">
        <v>103</v>
      </c>
      <c r="D62" s="20">
        <v>1</v>
      </c>
      <c r="E62" s="17">
        <f>IF(B62&lt;&gt;"",B62*D62,0)</f>
        <v>0</v>
      </c>
    </row>
    <row r="65" spans="2:10" ht="14.25">
      <c r="B65" s="22" t="s">
        <v>104</v>
      </c>
      <c r="C65" s="23"/>
      <c r="D65" s="23"/>
      <c r="E65" s="23"/>
      <c r="F65" s="23"/>
      <c r="G65" s="23"/>
      <c r="H65" s="23"/>
      <c r="I65" s="23"/>
      <c r="J65" s="24"/>
    </row>
    <row r="66" spans="2:10" ht="14.25">
      <c r="B66" s="25"/>
      <c r="C66" s="26"/>
      <c r="D66" s="26"/>
      <c r="E66" s="26"/>
      <c r="F66" s="26"/>
      <c r="G66" s="26"/>
      <c r="H66" s="26"/>
      <c r="I66" s="26"/>
      <c r="J66" s="27"/>
    </row>
  </sheetData>
  <sheetProtection/>
  <mergeCells count="27">
    <mergeCell ref="H3:J3"/>
    <mergeCell ref="B9:E9"/>
    <mergeCell ref="B2:C2"/>
    <mergeCell ref="B3:C3"/>
    <mergeCell ref="B5:C5"/>
    <mergeCell ref="B4:C4"/>
    <mergeCell ref="G9:J9"/>
    <mergeCell ref="D2:G2"/>
    <mergeCell ref="D3:G3"/>
    <mergeCell ref="D4:F4"/>
    <mergeCell ref="D5:F5"/>
    <mergeCell ref="B21:E21"/>
    <mergeCell ref="G21:J21"/>
    <mergeCell ref="B25:E25"/>
    <mergeCell ref="B36:E36"/>
    <mergeCell ref="B42:E42"/>
    <mergeCell ref="G34:J34"/>
    <mergeCell ref="G40:J40"/>
    <mergeCell ref="B65:J66"/>
    <mergeCell ref="G49:J49"/>
    <mergeCell ref="G54:J54"/>
    <mergeCell ref="B58:E58"/>
    <mergeCell ref="B59:B60"/>
    <mergeCell ref="D59:D60"/>
    <mergeCell ref="E59:E60"/>
    <mergeCell ref="G60:I61"/>
    <mergeCell ref="G58:I59"/>
  </mergeCells>
  <conditionalFormatting sqref="H5:J5">
    <cfRule type="expression" priority="14" dxfId="0" stopIfTrue="1">
      <formula>COUNTA($H$5:$J$5)&lt;&gt;1</formula>
    </cfRule>
  </conditionalFormatting>
  <conditionalFormatting sqref="C10:C18">
    <cfRule type="expression" priority="12" dxfId="0" stopIfTrue="1">
      <formula>COUNTIF(rcVinosTintos,C10)=0</formula>
    </cfRule>
  </conditionalFormatting>
  <conditionalFormatting sqref="H10:H18">
    <cfRule type="expression" priority="11" dxfId="0" stopIfTrue="1">
      <formula>COUNTIF(rcRefrescos,H10)=0</formula>
    </cfRule>
  </conditionalFormatting>
  <conditionalFormatting sqref="C22">
    <cfRule type="expression" priority="10" dxfId="0" stopIfTrue="1">
      <formula>COUNTIF(rcVinosTamañosEspeciales,C22)=0</formula>
    </cfRule>
  </conditionalFormatting>
  <conditionalFormatting sqref="C26:C33">
    <cfRule type="expression" priority="9" dxfId="0" stopIfTrue="1">
      <formula>COUNTIF(rcSidras,C26)=0</formula>
    </cfRule>
  </conditionalFormatting>
  <conditionalFormatting sqref="H22:H31">
    <cfRule type="expression" priority="8" dxfId="0" stopIfTrue="1">
      <formula>COUNTIF(rcCervezas,H22)=0</formula>
    </cfRule>
  </conditionalFormatting>
  <conditionalFormatting sqref="C37:C39">
    <cfRule type="expression" priority="7" dxfId="0" stopIfTrue="1">
      <formula>COUNTIF(rcCavas,C37)=0</formula>
    </cfRule>
  </conditionalFormatting>
  <conditionalFormatting sqref="H35:H37">
    <cfRule type="expression" priority="6" dxfId="0" stopIfTrue="1">
      <formula>COUNTIF(rcAperitivos,H35)=0</formula>
    </cfRule>
  </conditionalFormatting>
  <conditionalFormatting sqref="C43:C55">
    <cfRule type="expression" priority="5" dxfId="0" stopIfTrue="1">
      <formula>COUNTIF(rcLicores,C43)=0</formula>
    </cfRule>
  </conditionalFormatting>
  <conditionalFormatting sqref="H41:H46">
    <cfRule type="expression" priority="4" dxfId="0" stopIfTrue="1">
      <formula>COUNTIF(rcVarios,H41)=0</formula>
    </cfRule>
  </conditionalFormatting>
  <conditionalFormatting sqref="H50:H51">
    <cfRule type="expression" priority="3" dxfId="0" stopIfTrue="1">
      <formula>COUNTIF(rcCafés,H50)=0</formula>
    </cfRule>
  </conditionalFormatting>
  <conditionalFormatting sqref="H55:H56">
    <cfRule type="expression" priority="2" dxfId="0" stopIfTrue="1">
      <formula>COUNTIF(rcPuros,H55)=0</formula>
    </cfRule>
  </conditionalFormatting>
  <conditionalFormatting sqref="D2 D3 D4 D5">
    <cfRule type="expression" priority="1" dxfId="0" stopIfTrue="1">
      <formula>D2=""</formula>
    </cfRule>
  </conditionalFormatting>
  <dataValidations count="13">
    <dataValidation type="list" allowBlank="1" showInputMessage="1" showErrorMessage="1" sqref="C10:C18">
      <formula1>rcVinosTintos</formula1>
    </dataValidation>
    <dataValidation type="list" allowBlank="1" showInputMessage="1" showErrorMessage="1" sqref="H10:H18">
      <formula1>rcAguas</formula1>
    </dataValidation>
    <dataValidation type="list" allowBlank="1" showInputMessage="1" showErrorMessage="1" sqref="C22">
      <formula1>rcVinosTamañosEspeciales</formula1>
    </dataValidation>
    <dataValidation type="list" allowBlank="1" showInputMessage="1" showErrorMessage="1" sqref="H22:H31">
      <formula1>rcCervezas</formula1>
    </dataValidation>
    <dataValidation type="list" allowBlank="1" showInputMessage="1" showErrorMessage="1" sqref="C26:C33">
      <formula1>rcSidras</formula1>
    </dataValidation>
    <dataValidation type="list" allowBlank="1" showInputMessage="1" showErrorMessage="1" sqref="C37:C39">
      <formula1>rcCavas</formula1>
    </dataValidation>
    <dataValidation type="list" allowBlank="1" showInputMessage="1" showErrorMessage="1" sqref="C43:C55">
      <formula1>rcLicores</formula1>
    </dataValidation>
    <dataValidation type="list" allowBlank="1" showInputMessage="1" showErrorMessage="1" sqref="H35:H37">
      <formula1>rcAperitivos</formula1>
    </dataValidation>
    <dataValidation type="list" allowBlank="1" showInputMessage="1" showErrorMessage="1" sqref="H41:H46">
      <formula1>rcVarios</formula1>
    </dataValidation>
    <dataValidation type="list" allowBlank="1" showInputMessage="1" showErrorMessage="1" sqref="H50:H51">
      <formula1>rcCafés</formula1>
    </dataValidation>
    <dataValidation type="list" allowBlank="1" showInputMessage="1" showErrorMessage="1" sqref="H55:H56">
      <formula1>rcPuros</formula1>
    </dataValidation>
    <dataValidation type="whole" operator="greaterThan" allowBlank="1" showInputMessage="1" showErrorMessage="1" sqref="B43:B55 B37:B39 B26:B33 G55:G56 G50:G51 G41:G46 G35:G37 B22 G22:G31 G10:G18 B10:B18 B59:B60 B62">
      <formula1>0</formula1>
    </dataValidation>
    <dataValidation type="custom" allowBlank="1" showInputMessage="1" showErrorMessage="1" sqref="H5:J5">
      <formula1>COUNTA(H5:J5)=1</formula1>
    </dataValidation>
  </dataValidation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59" r:id="rId1"/>
  <headerFooter>
    <oddFooter>&amp;R&amp;"Arial,Negrita"&amp;14www.ExcelStars.com
ExcelStars@Gmail.com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K22"/>
  <sheetViews>
    <sheetView zoomScalePageLayoutView="0" workbookViewId="0" topLeftCell="A1">
      <selection activeCell="A3" sqref="A3:IV3"/>
    </sheetView>
  </sheetViews>
  <sheetFormatPr defaultColWidth="11.00390625" defaultRowHeight="14.25"/>
  <cols>
    <col min="1" max="1" width="3.25390625" style="21" customWidth="1"/>
    <col min="2" max="2" width="14.625" style="21" customWidth="1"/>
    <col min="3" max="11" width="11.00390625" style="21" customWidth="1"/>
    <col min="12" max="12" width="3.25390625" style="21" customWidth="1"/>
    <col min="13" max="16384" width="11.00390625" style="21" customWidth="1"/>
  </cols>
  <sheetData>
    <row r="1" ht="15"/>
    <row r="2" ht="15">
      <c r="B2" s="42"/>
    </row>
    <row r="3" ht="15">
      <c r="B3" s="42"/>
    </row>
    <row r="4" spans="2:11" ht="15">
      <c r="B4" s="42"/>
      <c r="D4" s="43" t="s">
        <v>107</v>
      </c>
      <c r="E4" s="44"/>
      <c r="F4" s="44"/>
      <c r="G4" s="44"/>
      <c r="H4" s="44"/>
      <c r="I4" s="44"/>
      <c r="J4" s="44"/>
      <c r="K4" s="44"/>
    </row>
    <row r="5" spans="2:11" ht="15">
      <c r="B5" s="42"/>
      <c r="D5" s="44"/>
      <c r="E5" s="44"/>
      <c r="F5" s="44"/>
      <c r="G5" s="44"/>
      <c r="H5" s="44"/>
      <c r="I5" s="44"/>
      <c r="J5" s="44"/>
      <c r="K5" s="44"/>
    </row>
    <row r="6" spans="2:11" ht="15">
      <c r="B6" s="42"/>
      <c r="D6" s="44"/>
      <c r="E6" s="44"/>
      <c r="F6" s="44"/>
      <c r="G6" s="44"/>
      <c r="H6" s="44"/>
      <c r="I6" s="44"/>
      <c r="J6" s="44"/>
      <c r="K6" s="44"/>
    </row>
    <row r="7" ht="15">
      <c r="B7" s="42"/>
    </row>
    <row r="10" ht="15">
      <c r="B10" s="21" t="s">
        <v>111</v>
      </c>
    </row>
    <row r="12" ht="15">
      <c r="B12" s="21" t="s">
        <v>108</v>
      </c>
    </row>
    <row r="14" spans="3:6" ht="15">
      <c r="C14" s="21" t="s">
        <v>114</v>
      </c>
      <c r="F14" s="21" t="str">
        <f ca="1">MID(CELL("filename",PVP!B1),FIND("]",CELL("filename",PVP!B1))+1,31)</f>
        <v>PVP</v>
      </c>
    </row>
    <row r="15" ht="15">
      <c r="C15" s="21" t="s">
        <v>112</v>
      </c>
    </row>
    <row r="16" spans="3:6" ht="15">
      <c r="C16" s="21" t="s">
        <v>113</v>
      </c>
      <c r="F16" s="21" t="str">
        <f ca="1">MID(CELL("filename",Plantilla!B3),FIND("]",CELL("filename",Plantilla!B3))+1,31)</f>
        <v>Plantilla</v>
      </c>
    </row>
    <row r="18" ht="15">
      <c r="B18" s="21" t="s">
        <v>115</v>
      </c>
    </row>
    <row r="20" ht="15">
      <c r="B20" s="21" t="s">
        <v>109</v>
      </c>
    </row>
    <row r="22" ht="15">
      <c r="C22" s="21" t="s">
        <v>110</v>
      </c>
    </row>
  </sheetData>
  <sheetProtection/>
  <mergeCells count="2">
    <mergeCell ref="B2:B7"/>
    <mergeCell ref="D4:K6"/>
  </mergeCells>
  <hyperlinks>
    <hyperlink ref="D4" r:id="rId1" display="www.ExcelStars.com"/>
  </hyperlinks>
  <printOptions/>
  <pageMargins left="0.3937007874015748" right="0.3937007874015748" top="0.984251968503937" bottom="0.5905511811023623" header="0.3937007874015748" footer="0.3937007874015748"/>
  <pageSetup fitToHeight="1" fitToWidth="1" horizontalDpi="600" verticalDpi="600" orientation="portrait" paperSize="9" scale="75" r:id="rId5"/>
  <headerFooter>
    <oddFooter>&amp;R&amp;"-,Bold"&amp;14www.ExcelStars.com
ExcelStars@Gmail.com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2016-04-25T00:51:30Z</cp:lastPrinted>
  <dcterms:created xsi:type="dcterms:W3CDTF">2016-03-15T17:38:38Z</dcterms:created>
  <dcterms:modified xsi:type="dcterms:W3CDTF">2016-04-30T21:24:18Z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